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<sst xmlns="http://schemas.openxmlformats.org/spreadsheetml/2006/main" count="172" uniqueCount="123">
  <si>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</si>
  <si>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</si>
  <si>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</si>
  <si>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</si>
  <si>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</si>
  <si>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</si>
  <si>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</si>
  <si>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</si>
  <si>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</si>
  <si>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</si>
  <si>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</si>
  <si>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</si>
  <si>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</si>
  <si>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</si>
  <si>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</si>
  <si>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</si>
  <si>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</si>
  <si>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</si>
  <si>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</si>
  <si>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</si>
  <si>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</si>
  <si>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</si>
  <si>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</si>
  <si>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</si>
  <si>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</si>
  <si>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</si>
  <si>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</si>
  <si>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</si>
  <si>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</si>
  <si>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</si>
  <si>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</si>
  <si>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</si>
  <si>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</si>
  <si>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</si>
  <si>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</si>
  <si>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</si>
  <si>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</si>
  <si>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</si>
  <si>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</si>
  <si>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</si>
  <si>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</si>
  <si>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</si>
  <si>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</si>
  <si>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</si>
  <si>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</si>
  <si>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</si>
  <si>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</si>
  <si>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</si>
  <si>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</si>
  <si>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</si>
  <si>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</si>
  <si>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</si>
  <si>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</si>
  <si>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</si>
  <si>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</si>
  <si>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</si>
  <si>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</si>
  <si>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</si>
  <si>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</si>
  <si>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</si>
  <si>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</si>
  <si>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</si>
  <si>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</si>
  <si>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</si>
  <si>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</si>
  <si>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</si>
  <si>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</si>
  <si>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</si>
  <si>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</si>
  <si>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</si>
  <si>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</si>
  <si>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</si>
  <si>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</si>
  <si>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</si>
  <si>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</si>
  <si>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</si>
  <si>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</si>
  <si>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</si>
  <si>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</si>
  <si>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</si>
  <si>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</si>
  <si>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</si>
  <si>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</si>
  <si>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</si>
  <si>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</si>
  <si>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</si>
  <si>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</si>
  <si>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</si>
  <si>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</si>
  <si>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</si>
  <si>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</si>
  <si>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</si>
  <si>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</si>
  <si>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</si>
  <si>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</si>
  <si>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</si>
  <si>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</si>
  <si>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</si>
  <si>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</si>
  <si>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</si>
  <si>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</si>
  <si>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</si>
  <si>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</si>
  <si>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</si>
  <si>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</si>
  <si>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</si>
  <si>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</si>
  <si>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</si>
  <si>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</si>
  <si>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</si>
  <si>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</si>
  <si>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</si>
  <si>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</si>
  <si>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</si>
  <si>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</si>
  <si>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</si>
  <si>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</si>
  <si>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</si>
  <si>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</si>
  <si>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</si>
  <si>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</si>
  <si>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</si>
  <si>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27.07.2016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</si>
</sst>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195138"/>
        <c:axId val="37756243"/>
      </c:bar3D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4261868"/>
        <c:axId val="38356813"/>
      </c:bar3D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9666998"/>
        <c:axId val="19894119"/>
      </c:bar3D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4829344"/>
        <c:axId val="810913"/>
      </c:bar3D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7298218"/>
        <c:axId val="65683963"/>
      </c:bar3D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83963"/>
        <c:crosses val="autoZero"/>
        <c:auto val="1"/>
        <c:lblOffset val="100"/>
        <c:tickLblSkip val="2"/>
        <c:noMultiLvlLbl val="0"/>
      </c:catAx>
      <c:valAx>
        <c:axId val="6568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54284756"/>
        <c:axId val="18800757"/>
      </c:bar3D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34989086"/>
        <c:axId val="46466319"/>
      </c:bar3D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15543688"/>
        <c:axId val="5675465"/>
      </c:bar3D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1079186"/>
        <c:axId val="57059491"/>
      </c:bar3D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59491"/>
        <c:crosses val="autoZero"/>
        <c:auto val="1"/>
        <c:lblOffset val="100"/>
        <c:tickLblSkip val="1"/>
        <c:noMultiLvlLbl val="0"/>
      </c:cat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2" sqref="D13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</f>
        <v>246332.30000000002</v>
      </c>
      <c r="E6" s="3">
        <f>D6/D150*100</f>
        <v>30.960204825865713</v>
      </c>
      <c r="F6" s="3">
        <f>D6/B6*100</f>
        <v>90.54427137224403</v>
      </c>
      <c r="G6" s="3">
        <f aca="true" t="shared" si="0" ref="G6:G43">D6/C6*100</f>
        <v>57.516245099618715</v>
      </c>
      <c r="H6" s="51">
        <f>B6-D6</f>
        <v>25724.99999999997</v>
      </c>
      <c r="I6" s="51">
        <f aca="true" t="shared" si="1" ref="I6:I43">C6-D6</f>
        <v>181950.69999999998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</f>
        <v>108934.7</v>
      </c>
      <c r="E7" s="103">
        <f>D7/D6*100</f>
        <v>44.22266182713351</v>
      </c>
      <c r="F7" s="103">
        <f>D7/B7*100</f>
        <v>89.37542458263732</v>
      </c>
      <c r="G7" s="103">
        <f>D7/C7*100</f>
        <v>57.96918128782561</v>
      </c>
      <c r="H7" s="113">
        <f>B7-D7</f>
        <v>12949.699999999997</v>
      </c>
      <c r="I7" s="113">
        <f t="shared" si="1"/>
        <v>78983.59999999999</v>
      </c>
    </row>
    <row r="8" spans="1:9" ht="18">
      <c r="A8" s="26" t="s">
        <v>3</v>
      </c>
      <c r="B8" s="46">
        <f>189226.3+17.8+3.9</f>
        <v>189247.99999999997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</f>
        <v>185652.99999999994</v>
      </c>
      <c r="E8" s="1">
        <f>D8/D6*100</f>
        <v>75.36689260807451</v>
      </c>
      <c r="F8" s="1">
        <f>D8/B8*100</f>
        <v>98.10037622590461</v>
      </c>
      <c r="G8" s="1">
        <f t="shared" si="0"/>
        <v>62.282609862534265</v>
      </c>
      <c r="H8" s="48">
        <f>B8-D8</f>
        <v>3595.000000000029</v>
      </c>
      <c r="I8" s="48">
        <f t="shared" si="1"/>
        <v>112428.60000000003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4+2.9+1.6+0.5+0.5+1.9+1.2+1.8+1.6+0.7+2+3.7+0.1+1.9+2.9+1.2+0.4+1.1+0.2+0.6+1.5+1.7+0.3+0.5+1.3</f>
        <v>36.099999999999994</v>
      </c>
      <c r="E9" s="12">
        <f>D9/D6*100</f>
        <v>0.01465500058254642</v>
      </c>
      <c r="F9" s="128">
        <f>D9/B9*100</f>
        <v>68.63117870722432</v>
      </c>
      <c r="G9" s="1">
        <f t="shared" si="0"/>
        <v>42.12368728121353</v>
      </c>
      <c r="H9" s="48">
        <f aca="true" t="shared" si="2" ref="H9:H43">B9-D9</f>
        <v>16.500000000000007</v>
      </c>
      <c r="I9" s="48">
        <f t="shared" si="1"/>
        <v>49.60000000000001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</f>
        <v>14369.300000000007</v>
      </c>
      <c r="E10" s="1">
        <f>D10/D6*100</f>
        <v>5.833299165395689</v>
      </c>
      <c r="F10" s="1">
        <f aca="true" t="shared" si="3" ref="F10:F41">D10/B10*100</f>
        <v>79.60566407764843</v>
      </c>
      <c r="G10" s="1">
        <f t="shared" si="0"/>
        <v>52.99508748119083</v>
      </c>
      <c r="H10" s="48">
        <f t="shared" si="2"/>
        <v>3681.299999999992</v>
      </c>
      <c r="I10" s="48">
        <f t="shared" si="1"/>
        <v>12745.099999999995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</f>
        <v>31353.7</v>
      </c>
      <c r="E11" s="1">
        <f>D11/D6*100</f>
        <v>12.728213068282153</v>
      </c>
      <c r="F11" s="1">
        <f t="shared" si="3"/>
        <v>68.96986361636604</v>
      </c>
      <c r="G11" s="1">
        <f t="shared" si="0"/>
        <v>43.756594115118595</v>
      </c>
      <c r="H11" s="48">
        <f t="shared" si="2"/>
        <v>14106.3</v>
      </c>
      <c r="I11" s="48">
        <f t="shared" si="1"/>
        <v>40301.100000000006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</f>
        <v>7464.300000000002</v>
      </c>
      <c r="E12" s="1">
        <f>D12/D6*100</f>
        <v>3.030175092750728</v>
      </c>
      <c r="F12" s="1">
        <f t="shared" si="3"/>
        <v>91.05247749396183</v>
      </c>
      <c r="G12" s="1">
        <f t="shared" si="0"/>
        <v>50.639755766621455</v>
      </c>
      <c r="H12" s="48">
        <f t="shared" si="2"/>
        <v>733.4999999999973</v>
      </c>
      <c r="I12" s="48">
        <f t="shared" si="1"/>
        <v>7275.699999999998</v>
      </c>
    </row>
    <row r="13" spans="1:9" ht="18.75" thickBot="1">
      <c r="A13" s="26" t="s">
        <v>34</v>
      </c>
      <c r="B13" s="47">
        <f>B6-B8-B9-B10-B11-B12</f>
        <v>11048.300000000014</v>
      </c>
      <c r="C13" s="47">
        <f>C6-C8-C9-C10-C11-C12</f>
        <v>16606.500000000015</v>
      </c>
      <c r="D13" s="47">
        <f>D6-D8-D9-D10-D11-D12</f>
        <v>7455.900000000064</v>
      </c>
      <c r="E13" s="1">
        <f>D13/D6*100</f>
        <v>3.026765064914371</v>
      </c>
      <c r="F13" s="1">
        <f t="shared" si="3"/>
        <v>67.48459038947217</v>
      </c>
      <c r="G13" s="1">
        <f t="shared" si="0"/>
        <v>44.89747990244818</v>
      </c>
      <c r="H13" s="48">
        <f t="shared" si="2"/>
        <v>3592.3999999999496</v>
      </c>
      <c r="I13" s="48">
        <f t="shared" si="1"/>
        <v>9150.599999999951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+10779.3+6.2</f>
        <v>143303.5</v>
      </c>
      <c r="E18" s="3">
        <f>D18/D150*100</f>
        <v>18.011059500777797</v>
      </c>
      <c r="F18" s="3">
        <f>D18/B18*100</f>
        <v>95.0236160741816</v>
      </c>
      <c r="G18" s="3">
        <f t="shared" si="0"/>
        <v>56.37919096066536</v>
      </c>
      <c r="H18" s="51">
        <f>B18-D18</f>
        <v>7504.799999999988</v>
      </c>
      <c r="I18" s="51">
        <f t="shared" si="1"/>
        <v>110874.5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</f>
        <v>104723.2</v>
      </c>
      <c r="E19" s="103">
        <f>D19/D18*100</f>
        <v>73.07790807621586</v>
      </c>
      <c r="F19" s="103">
        <f t="shared" si="3"/>
        <v>94.98952806921905</v>
      </c>
      <c r="G19" s="103">
        <f t="shared" si="0"/>
        <v>54.846129674243215</v>
      </c>
      <c r="H19" s="113">
        <f t="shared" si="2"/>
        <v>5523.900000000009</v>
      </c>
      <c r="I19" s="113">
        <f t="shared" si="1"/>
        <v>86216.8</v>
      </c>
    </row>
    <row r="20" spans="1:9" ht="18">
      <c r="A20" s="26" t="s">
        <v>5</v>
      </c>
      <c r="B20" s="46">
        <f>110417.8+407.9</f>
        <v>110825.7</v>
      </c>
      <c r="C20" s="47">
        <v>186641.3</v>
      </c>
      <c r="D20" s="48">
        <f>5722.2+1+8655.9+32.9+2.4+5725.7+8251+357.7+0.1+5829.5+27.9+3957+4812.9+26.7+6036.7+16.8+6839+2416.2+22.3+6209+10229+319.3+6468+9728.3+1605.6+3790.5+3239.9+10406.4</f>
        <v>110729.9</v>
      </c>
      <c r="E20" s="1">
        <f>D20/D18*100</f>
        <v>77.26950144274215</v>
      </c>
      <c r="F20" s="1">
        <f t="shared" si="3"/>
        <v>99.9135579563224</v>
      </c>
      <c r="G20" s="1">
        <f t="shared" si="0"/>
        <v>59.32765148978281</v>
      </c>
      <c r="H20" s="48">
        <f t="shared" si="2"/>
        <v>95.80000000000291</v>
      </c>
      <c r="I20" s="48">
        <f t="shared" si="1"/>
        <v>75911.4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</f>
        <v>12628.300000000003</v>
      </c>
      <c r="E21" s="1">
        <f>D21/D18*100</f>
        <v>8.812276043502079</v>
      </c>
      <c r="F21" s="1">
        <f t="shared" si="3"/>
        <v>85.47246306185576</v>
      </c>
      <c r="G21" s="1">
        <f t="shared" si="0"/>
        <v>59.95176627532154</v>
      </c>
      <c r="H21" s="48">
        <f t="shared" si="2"/>
        <v>2146.399999999996</v>
      </c>
      <c r="I21" s="48">
        <f t="shared" si="1"/>
        <v>8435.799999999996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</f>
        <v>2252.4</v>
      </c>
      <c r="E22" s="1">
        <f>D22/D18*100</f>
        <v>1.571769007735331</v>
      </c>
      <c r="F22" s="1">
        <f t="shared" si="3"/>
        <v>97.43057357902933</v>
      </c>
      <c r="G22" s="1">
        <f t="shared" si="0"/>
        <v>57.48998187804691</v>
      </c>
      <c r="H22" s="48">
        <f t="shared" si="2"/>
        <v>59.40000000000009</v>
      </c>
      <c r="I22" s="48">
        <f t="shared" si="1"/>
        <v>1665.5</v>
      </c>
    </row>
    <row r="23" spans="1:9" ht="18">
      <c r="A23" s="26" t="s">
        <v>0</v>
      </c>
      <c r="B23" s="46">
        <f>15670.1-3.4-418.9</f>
        <v>15247.800000000001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</f>
        <v>13512</v>
      </c>
      <c r="E23" s="1">
        <f>D23/D18*100</f>
        <v>9.428939279222071</v>
      </c>
      <c r="F23" s="1">
        <f t="shared" si="3"/>
        <v>88.61606264510289</v>
      </c>
      <c r="G23" s="1">
        <f t="shared" si="0"/>
        <v>48.59662499460517</v>
      </c>
      <c r="H23" s="48">
        <f t="shared" si="2"/>
        <v>1735.800000000001</v>
      </c>
      <c r="I23" s="48">
        <f t="shared" si="1"/>
        <v>14292.400000000001</v>
      </c>
    </row>
    <row r="24" spans="1:9" ht="18">
      <c r="A24" s="26" t="s">
        <v>15</v>
      </c>
      <c r="B24" s="46">
        <f>939.4+3.4</f>
        <v>942.8</v>
      </c>
      <c r="C24" s="47">
        <v>1591.6</v>
      </c>
      <c r="D24" s="48">
        <f>73.6+22.6+5.3+2.4+2.5+128.1+0.1+11.5+121.2+11.2-0.1+27.3+71.1+31.4-0.1+0.8+24.6+83.5+19.6+26.5+24.2+67.9+2.3+4+48.1+8.9+75.1+2</f>
        <v>895.5999999999999</v>
      </c>
      <c r="E24" s="1">
        <f>D24/D18*100</f>
        <v>0.6249672897033219</v>
      </c>
      <c r="F24" s="1">
        <f t="shared" si="3"/>
        <v>94.99363597793806</v>
      </c>
      <c r="G24" s="1">
        <f t="shared" si="0"/>
        <v>56.270419703443075</v>
      </c>
      <c r="H24" s="48">
        <f t="shared" si="2"/>
        <v>47.200000000000045</v>
      </c>
      <c r="I24" s="48">
        <f t="shared" si="1"/>
        <v>696</v>
      </c>
    </row>
    <row r="25" spans="1:9" ht="18.75" thickBot="1">
      <c r="A25" s="26" t="s">
        <v>34</v>
      </c>
      <c r="B25" s="47">
        <f>B18-B20-B21-B22-B23-B24</f>
        <v>6705.499999999994</v>
      </c>
      <c r="C25" s="47">
        <f>C18-C20-C21-C22-C23-C24</f>
        <v>13158.70000000001</v>
      </c>
      <c r="D25" s="47">
        <f>D18-D20-D21-D22-D23-D24</f>
        <v>3285.3000000000015</v>
      </c>
      <c r="E25" s="1">
        <f>D25/D18*100</f>
        <v>2.2925469370950475</v>
      </c>
      <c r="F25" s="1">
        <f t="shared" si="3"/>
        <v>48.99410931325039</v>
      </c>
      <c r="G25" s="1">
        <f t="shared" si="0"/>
        <v>24.966752034775467</v>
      </c>
      <c r="H25" s="48">
        <f t="shared" si="2"/>
        <v>3420.199999999992</v>
      </c>
      <c r="I25" s="48">
        <f t="shared" si="1"/>
        <v>9873.400000000009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</f>
        <v>28736.5</v>
      </c>
      <c r="E33" s="3">
        <f>D33/D150*100</f>
        <v>3.611738801523349</v>
      </c>
      <c r="F33" s="3">
        <f>D33/B33*100</f>
        <v>92.27777902656601</v>
      </c>
      <c r="G33" s="3">
        <f t="shared" si="0"/>
        <v>57.14691967632688</v>
      </c>
      <c r="H33" s="51">
        <f t="shared" si="2"/>
        <v>2404.7999999999993</v>
      </c>
      <c r="I33" s="51">
        <f t="shared" si="1"/>
        <v>21548.799999999996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1335+1268.2+1354.9+1304.2+1357+1359.6+1365.6+1342.2+1381.4+3.9+1624.5+11.9+0.1+10+3950.5+2820.4+0.1+74+93.6+20+430.6+329.1</f>
        <v>21436.799999999996</v>
      </c>
      <c r="E34" s="1">
        <f>D34/D33*100</f>
        <v>74.59781114610338</v>
      </c>
      <c r="F34" s="1">
        <f t="shared" si="3"/>
        <v>98.22175588433393</v>
      </c>
      <c r="G34" s="1">
        <f t="shared" si="0"/>
        <v>61.21896471959013</v>
      </c>
      <c r="H34" s="48">
        <f t="shared" si="2"/>
        <v>388.1000000000058</v>
      </c>
      <c r="I34" s="48">
        <f t="shared" si="1"/>
        <v>13579.800000000003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</f>
        <v>1253.2999999999997</v>
      </c>
      <c r="E36" s="1">
        <f>D36/D33*100</f>
        <v>4.361352287160926</v>
      </c>
      <c r="F36" s="1">
        <f t="shared" si="3"/>
        <v>67.25877428356766</v>
      </c>
      <c r="G36" s="1">
        <f t="shared" si="0"/>
        <v>37.03167474293817</v>
      </c>
      <c r="H36" s="48">
        <f t="shared" si="2"/>
        <v>610.1000000000004</v>
      </c>
      <c r="I36" s="48">
        <f t="shared" si="1"/>
        <v>2131.1000000000004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1.154977119690986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0.08873732013293198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5689.000000000005</v>
      </c>
      <c r="E39" s="1">
        <f>D39/D33*100</f>
        <v>19.797122126911784</v>
      </c>
      <c r="F39" s="1">
        <f t="shared" si="3"/>
        <v>83.48497299835651</v>
      </c>
      <c r="G39" s="1">
        <f t="shared" si="0"/>
        <v>52.22044757761015</v>
      </c>
      <c r="H39" s="48">
        <f>B39-D39</f>
        <v>1125.3999999999933</v>
      </c>
      <c r="I39" s="48">
        <f t="shared" si="1"/>
        <v>5205.199999999994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</f>
        <v>511.90000000000003</v>
      </c>
      <c r="E43" s="3">
        <f>D43/D150*100</f>
        <v>0.0643380054112297</v>
      </c>
      <c r="F43" s="3">
        <f>D43/B43*100</f>
        <v>84.89220563847431</v>
      </c>
      <c r="G43" s="3">
        <f t="shared" si="0"/>
        <v>56.53230259525125</v>
      </c>
      <c r="H43" s="51">
        <f t="shared" si="2"/>
        <v>91.09999999999997</v>
      </c>
      <c r="I43" s="51">
        <f t="shared" si="1"/>
        <v>393.59999999999997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224.1+260.8+14.4+236.4+3.2+114.6+291.3+0.1+96+241.4+13.4+0.1+331+0.7-0.1+39.8+268.9+0.5+9.3+307.6+278.3+1.8+5.2+302.3+9.3+4.6+275.3+25.3+352.3+6.4+0.1+14.8+50.6+5.2+267.1+7.9+293.7</f>
        <v>4353.700000000001</v>
      </c>
      <c r="E45" s="3">
        <f>D45/D150*100</f>
        <v>0.5471935420177199</v>
      </c>
      <c r="F45" s="3">
        <f>D45/B45*100</f>
        <v>97.34594401216353</v>
      </c>
      <c r="G45" s="3">
        <f aca="true" t="shared" si="4" ref="G45:G76">D45/C45*100</f>
        <v>56.237728634907526</v>
      </c>
      <c r="H45" s="51">
        <f>B45-D45</f>
        <v>118.69999999999891</v>
      </c>
      <c r="I45" s="51">
        <f aca="true" t="shared" si="5" ref="I45:I77">C45-D45</f>
        <v>3387.8999999999996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224.1+258.6+235.3+288.8+241.4+328.6+224.6+306.6+239.4+298.3+269.8+13.5+346.9+45.8+263.2+291.7</f>
        <v>3876.6000000000004</v>
      </c>
      <c r="E46" s="1">
        <f>D46/D45*100</f>
        <v>89.04150492684383</v>
      </c>
      <c r="F46" s="1">
        <f aca="true" t="shared" si="6" ref="F46:F74">D46/B46*100</f>
        <v>99.24477099920638</v>
      </c>
      <c r="G46" s="1">
        <f t="shared" si="4"/>
        <v>57.40049751243781</v>
      </c>
      <c r="H46" s="48">
        <f aca="true" t="shared" si="7" ref="H46:H74">B46-D46</f>
        <v>29.499999999999545</v>
      </c>
      <c r="I46" s="48">
        <f t="shared" si="5"/>
        <v>2877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0.018375175138388034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0.8108046029813721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6.8608310172956335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142.3000000000003</v>
      </c>
      <c r="E50" s="1">
        <f>D50/D45*100</f>
        <v>3.2684842777407783</v>
      </c>
      <c r="F50" s="1">
        <f t="shared" si="6"/>
        <v>71.32832080200527</v>
      </c>
      <c r="G50" s="1">
        <f t="shared" si="4"/>
        <v>40.94964028776987</v>
      </c>
      <c r="H50" s="48">
        <f t="shared" si="7"/>
        <v>57.19999999999942</v>
      </c>
      <c r="I50" s="48">
        <f t="shared" si="5"/>
        <v>205.1999999999997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</f>
        <v>8783.799999999996</v>
      </c>
      <c r="E51" s="3">
        <f>D51/D150*100</f>
        <v>1.1039893962319967</v>
      </c>
      <c r="F51" s="3">
        <f>D51/B51*100</f>
        <v>82.29386248442428</v>
      </c>
      <c r="G51" s="3">
        <f t="shared" si="4"/>
        <v>51.24408585213316</v>
      </c>
      <c r="H51" s="51">
        <f>B51-D51</f>
        <v>1889.900000000005</v>
      </c>
      <c r="I51" s="51">
        <f t="shared" si="5"/>
        <v>8357.300000000003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8+294.9+437.7+298.5+423.7+297.9+451.2+294.5+446+301+554.2+412+820.4+487.4+393.4</f>
        <v>5920.799999999998</v>
      </c>
      <c r="E52" s="1">
        <f>D52/D51*100</f>
        <v>67.40590632755756</v>
      </c>
      <c r="F52" s="1">
        <f t="shared" si="6"/>
        <v>95.70980569655036</v>
      </c>
      <c r="G52" s="1">
        <f t="shared" si="4"/>
        <v>57.32376775392836</v>
      </c>
      <c r="H52" s="48">
        <f t="shared" si="7"/>
        <v>265.40000000000146</v>
      </c>
      <c r="I52" s="48">
        <f t="shared" si="5"/>
        <v>4407.900000000002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1.6109201029167342</v>
      </c>
      <c r="F54" s="1">
        <f t="shared" si="6"/>
        <v>86.12294583079733</v>
      </c>
      <c r="G54" s="1">
        <f t="shared" si="4"/>
        <v>49.30313588850176</v>
      </c>
      <c r="H54" s="48">
        <f t="shared" si="7"/>
        <v>22.799999999999983</v>
      </c>
      <c r="I54" s="48">
        <f t="shared" si="5"/>
        <v>145.49999999999997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4.227099888430978</v>
      </c>
      <c r="F55" s="1">
        <f t="shared" si="6"/>
        <v>64.36124111631132</v>
      </c>
      <c r="G55" s="1">
        <f t="shared" si="4"/>
        <v>39.792090879862826</v>
      </c>
      <c r="H55" s="48">
        <f t="shared" si="7"/>
        <v>205.59999999999997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0.910767549352217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2270.199999999997</v>
      </c>
      <c r="E57" s="1">
        <f>D57/D51*100</f>
        <v>25.845306131742507</v>
      </c>
      <c r="F57" s="1">
        <f t="shared" si="6"/>
        <v>64.01601669345506</v>
      </c>
      <c r="G57" s="1">
        <f t="shared" si="4"/>
        <v>42.19467315948921</v>
      </c>
      <c r="H57" s="48">
        <f>B57-D57</f>
        <v>1276.1000000000035</v>
      </c>
      <c r="I57" s="48">
        <f>C57-D57</f>
        <v>3110.1000000000004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</f>
        <v>1403.3</v>
      </c>
      <c r="E59" s="3">
        <f>D59/D150*100</f>
        <v>0.17637336001871193</v>
      </c>
      <c r="F59" s="3">
        <f>D59/B59*100</f>
        <v>27.324947425811974</v>
      </c>
      <c r="G59" s="3">
        <f t="shared" si="4"/>
        <v>22.887105718106795</v>
      </c>
      <c r="H59" s="51">
        <f>B59-D59</f>
        <v>3732.3</v>
      </c>
      <c r="I59" s="51">
        <f t="shared" si="5"/>
        <v>4728.099999999999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43.5+72.8+47.2+62.5+0.1+35.3+86.8+44.1+125.7+41.4+92.3+60.6+92.7+66.3+68.7</f>
        <v>940</v>
      </c>
      <c r="E60" s="1">
        <f>D60/D59*100</f>
        <v>66.98496401339699</v>
      </c>
      <c r="F60" s="1">
        <f t="shared" si="6"/>
        <v>94.67217242421191</v>
      </c>
      <c r="G60" s="1">
        <f t="shared" si="4"/>
        <v>57.22634847193473</v>
      </c>
      <c r="H60" s="48">
        <f t="shared" si="7"/>
        <v>52.89999999999998</v>
      </c>
      <c r="I60" s="48">
        <f t="shared" si="5"/>
        <v>702.6000000000001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</f>
        <v>189.5</v>
      </c>
      <c r="E61" s="1">
        <f>D61/D59*100</f>
        <v>13.503883702700778</v>
      </c>
      <c r="F61" s="1">
        <f>D61/B61*100</f>
        <v>57.112718505123574</v>
      </c>
      <c r="G61" s="1">
        <f t="shared" si="4"/>
        <v>57.112718505123574</v>
      </c>
      <c r="H61" s="48">
        <f t="shared" si="7"/>
        <v>142.3</v>
      </c>
      <c r="I61" s="48">
        <f t="shared" si="5"/>
        <v>142.3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4.7+45.7+4.9+40.9+19.8+3.9+46.3+9+12.6+0.9+3+0.3+2.8+0.3+0.1+2.2</f>
        <v>197.4</v>
      </c>
      <c r="E62" s="1">
        <f>D62/D59*100</f>
        <v>14.066842442813368</v>
      </c>
      <c r="F62" s="1">
        <f t="shared" si="6"/>
        <v>53.62673186634067</v>
      </c>
      <c r="G62" s="1">
        <f t="shared" si="4"/>
        <v>31.458167330677288</v>
      </c>
      <c r="H62" s="48">
        <f t="shared" si="7"/>
        <v>170.70000000000002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76.39999999999998</v>
      </c>
      <c r="E64" s="1">
        <f>D64/D59*100</f>
        <v>5.44430984108886</v>
      </c>
      <c r="F64" s="1">
        <f t="shared" si="6"/>
        <v>68.5816876122078</v>
      </c>
      <c r="G64" s="1">
        <f t="shared" si="4"/>
        <v>38.56638061585064</v>
      </c>
      <c r="H64" s="48">
        <f t="shared" si="7"/>
        <v>35.00000000000074</v>
      </c>
      <c r="I64" s="48">
        <f t="shared" si="5"/>
        <v>121.69999999999965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0.022560406273326297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</f>
        <v>31029.899999999998</v>
      </c>
      <c r="E90" s="3">
        <f>D90/D150*100</f>
        <v>3.8999841260205432</v>
      </c>
      <c r="F90" s="3">
        <f aca="true" t="shared" si="10" ref="F90:F96">D90/B90*100</f>
        <v>84.83005229790945</v>
      </c>
      <c r="G90" s="3">
        <f t="shared" si="8"/>
        <v>52.65731061634536</v>
      </c>
      <c r="H90" s="51">
        <f aca="true" t="shared" si="11" ref="H90:H96">B90-D90</f>
        <v>5549.000000000004</v>
      </c>
      <c r="I90" s="51">
        <f t="shared" si="9"/>
        <v>27898.10000000001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</f>
        <v>26351.500000000004</v>
      </c>
      <c r="E91" s="1">
        <f>D91/D90*100</f>
        <v>84.92292917476372</v>
      </c>
      <c r="F91" s="1">
        <f t="shared" si="10"/>
        <v>86.11516880553461</v>
      </c>
      <c r="G91" s="1">
        <f t="shared" si="8"/>
        <v>53.27506767671255</v>
      </c>
      <c r="H91" s="48">
        <f t="shared" si="11"/>
        <v>4248.799999999996</v>
      </c>
      <c r="I91" s="48">
        <f t="shared" si="9"/>
        <v>23111.599999999995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</f>
        <v>1006.6999999999999</v>
      </c>
      <c r="E92" s="1">
        <f>D92/D90*100</f>
        <v>3.2442901846283747</v>
      </c>
      <c r="F92" s="1">
        <f t="shared" si="10"/>
        <v>83.5643728729144</v>
      </c>
      <c r="G92" s="1">
        <f t="shared" si="8"/>
        <v>47.45451117186763</v>
      </c>
      <c r="H92" s="48">
        <f t="shared" si="11"/>
        <v>198.0000000000001</v>
      </c>
      <c r="I92" s="48">
        <f t="shared" si="9"/>
        <v>1114.7000000000003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3671.6999999999944</v>
      </c>
      <c r="E94" s="1">
        <f>D94/D90*100</f>
        <v>11.832780640607913</v>
      </c>
      <c r="F94" s="1">
        <f t="shared" si="10"/>
        <v>76.91195877584349</v>
      </c>
      <c r="G94" s="1">
        <f>D94/C94*100</f>
        <v>49.99931912575734</v>
      </c>
      <c r="H94" s="48">
        <f t="shared" si="11"/>
        <v>1102.200000000008</v>
      </c>
      <c r="I94" s="48">
        <f>C94-D94</f>
        <v>3671.8000000000147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</f>
        <v>49509.00000000001</v>
      </c>
      <c r="E95" s="115">
        <f>D95/D150*100</f>
        <v>6.222524535855776</v>
      </c>
      <c r="F95" s="118">
        <f t="shared" si="10"/>
        <v>90.4060960979057</v>
      </c>
      <c r="G95" s="114">
        <f>D95/C95*100</f>
        <v>62.255816088253916</v>
      </c>
      <c r="H95" s="120">
        <f t="shared" si="11"/>
        <v>5253.899999999994</v>
      </c>
      <c r="I95" s="130">
        <f>C95-D95</f>
        <v>30016.099999999984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57.3+368.5+61.1+0.1+320+59+0.8+309+245.5+61.2+0.4-0.1+489+12.5+64.8+24.2+437.3+329.2+2.4+382.5+3.4+31.2+13.3+8.3+121.6</f>
        <v>3402.5000000000005</v>
      </c>
      <c r="E96" s="125">
        <f>D96/D95*100</f>
        <v>6.872487830495465</v>
      </c>
      <c r="F96" s="126">
        <f t="shared" si="10"/>
        <v>95.64838501110393</v>
      </c>
      <c r="G96" s="127">
        <f>D96/C96*100</f>
        <v>60.42765553128386</v>
      </c>
      <c r="H96" s="131">
        <f t="shared" si="11"/>
        <v>154.79999999999973</v>
      </c>
      <c r="I96" s="132">
        <f>C96-D96</f>
        <v>2228.1999999999994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</f>
        <v>4881.9000000000015</v>
      </c>
      <c r="E102" s="22">
        <f>D102/D150*100</f>
        <v>0.6135802082771681</v>
      </c>
      <c r="F102" s="22">
        <f>D102/B102*100</f>
        <v>81.11489573814076</v>
      </c>
      <c r="G102" s="22">
        <f aca="true" t="shared" si="12" ref="G102:G148">D102/C102*100</f>
        <v>46.889497190606555</v>
      </c>
      <c r="H102" s="87">
        <f aca="true" t="shared" si="13" ref="H102:H107">B102-D102</f>
        <v>1136.5999999999985</v>
      </c>
      <c r="I102" s="87">
        <f aca="true" t="shared" si="14" ref="I102:I148">C102-D102</f>
        <v>5529.5999999999985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1.0754009709334478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</f>
        <v>4292.599999999999</v>
      </c>
      <c r="E104" s="1">
        <f>D104/D102*100</f>
        <v>87.92888014912224</v>
      </c>
      <c r="F104" s="1">
        <f aca="true" t="shared" si="15" ref="F104:F148">D104/B104*100</f>
        <v>87.86049082014858</v>
      </c>
      <c r="G104" s="1">
        <f t="shared" si="12"/>
        <v>50.07991600069999</v>
      </c>
      <c r="H104" s="48">
        <f t="shared" si="13"/>
        <v>593.1000000000004</v>
      </c>
      <c r="I104" s="48">
        <f t="shared" si="14"/>
        <v>4278.900000000001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536.800000000002</v>
      </c>
      <c r="E106" s="92">
        <f>D106/D102*100</f>
        <v>10.995718879944322</v>
      </c>
      <c r="F106" s="92">
        <f t="shared" si="15"/>
        <v>51.57075607647245</v>
      </c>
      <c r="G106" s="92">
        <f t="shared" si="12"/>
        <v>32.48608085209405</v>
      </c>
      <c r="H106" s="132">
        <f>B106-D106</f>
        <v>504.09999999999854</v>
      </c>
      <c r="I106" s="132">
        <f t="shared" si="14"/>
        <v>1115.5999999999976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276616.4</v>
      </c>
      <c r="E107" s="90">
        <f>D107/D150*100</f>
        <v>34.76645329172667</v>
      </c>
      <c r="F107" s="90">
        <f>D107/B107*100</f>
        <v>88.56806481286705</v>
      </c>
      <c r="G107" s="90">
        <f t="shared" si="12"/>
        <v>57.64836540311138</v>
      </c>
      <c r="H107" s="89">
        <f t="shared" si="13"/>
        <v>35704.29999999993</v>
      </c>
      <c r="I107" s="89">
        <f t="shared" si="14"/>
        <v>203217.49999999994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142.7+0.9+78.6+37.4+44.2+140.1+1+20.9+25.7+0.2+2+0.6+0.4+1.8+1.5-0.1+62.6+2.1+1.9+2.9+1+9.8+0.1+52+4.8+2+1.2+2+5.2+2.6-0.1+56.3+43+2.2+0.3+6.3+0.1</f>
        <v>756.1999999999998</v>
      </c>
      <c r="E108" s="6">
        <f>D108/D107*100</f>
        <v>0.27337496981379256</v>
      </c>
      <c r="F108" s="6">
        <f t="shared" si="15"/>
        <v>59.80702309395759</v>
      </c>
      <c r="G108" s="6">
        <f t="shared" si="12"/>
        <v>34.909057335426084</v>
      </c>
      <c r="H108" s="65">
        <f aca="true" t="shared" si="16" ref="H108:H148">B108-D108</f>
        <v>508.2000000000003</v>
      </c>
      <c r="I108" s="65">
        <f t="shared" si="14"/>
        <v>1410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50.3967204443269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0.10266925605278644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5.8+4.7+0.7+0.7+1</f>
        <v>12.899999999999999</v>
      </c>
      <c r="E113" s="6">
        <f>D113/D107*100</f>
        <v>0.004663497898172342</v>
      </c>
      <c r="F113" s="6">
        <f t="shared" si="15"/>
        <v>32.24999999999999</v>
      </c>
      <c r="G113" s="6">
        <f t="shared" si="12"/>
        <v>25.799999999999994</v>
      </c>
      <c r="H113" s="65">
        <f t="shared" si="16"/>
        <v>27.1</v>
      </c>
      <c r="I113" s="65">
        <f t="shared" si="14"/>
        <v>37.1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82.2+4.4+0.2+16.8+100.8+0.1+8.3+21.3+93.2+14.5+11.8+88.2+4.6+1.1+5.8+6+2.3+112.3+12.6+0.8+1.5+0.2+0.2+72.9+5.6+10.9+0.3+11.7+5.8+0.6+108.3</f>
        <v>805.3000000000001</v>
      </c>
      <c r="E114" s="6">
        <f>D114/D107*100</f>
        <v>0.29112518274404553</v>
      </c>
      <c r="F114" s="6">
        <f t="shared" si="15"/>
        <v>75.43793911007026</v>
      </c>
      <c r="G114" s="6">
        <f t="shared" si="12"/>
        <v>44.84352377770354</v>
      </c>
      <c r="H114" s="65">
        <f t="shared" si="16"/>
        <v>262.19999999999993</v>
      </c>
      <c r="I114" s="65">
        <f t="shared" si="14"/>
        <v>990.4999999999999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0.04844253630659642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0.07382064114781337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3776+7.6+1124+100+14.3+14.5+0.1+20.4+3015.8+9+1156.5+27+0.1+1146.6+5.2+681+29.9+16.3+480.3</f>
        <v>11624.6</v>
      </c>
      <c r="E124" s="17">
        <f>D124/D107*100</f>
        <v>4.202426175743737</v>
      </c>
      <c r="F124" s="6">
        <f t="shared" si="15"/>
        <v>94.73229565642572</v>
      </c>
      <c r="G124" s="6">
        <f t="shared" si="12"/>
        <v>90.78597981943707</v>
      </c>
      <c r="H124" s="65">
        <f t="shared" si="16"/>
        <v>646.3999999999996</v>
      </c>
      <c r="I124" s="65">
        <f t="shared" si="14"/>
        <v>1179.7999999999993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0.008206310254923422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0.0568657534405046</v>
      </c>
      <c r="F128" s="6">
        <f t="shared" si="15"/>
        <v>29.434880239520954</v>
      </c>
      <c r="G128" s="6">
        <f t="shared" si="12"/>
        <v>16.00203458799593</v>
      </c>
      <c r="H128" s="65">
        <f t="shared" si="16"/>
        <v>377.1</v>
      </c>
      <c r="I128" s="65">
        <f t="shared" si="14"/>
        <v>825.7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20.06528835690969</v>
      </c>
      <c r="G129" s="1">
        <f t="shared" si="12"/>
        <v>10.82413712139</v>
      </c>
      <c r="H129" s="48">
        <f t="shared" si="16"/>
        <v>367.29999999999995</v>
      </c>
      <c r="I129" s="48">
        <f t="shared" si="14"/>
        <v>759.5999999999999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0.007483287324974223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0.003578963503248542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5.2+0.3+2.7+0.1+0.5+0.2+13.8+39.2+5+5.9+2+6.5+0.1+32.4+5+3.9+0.2+0.7+8.4+0.1+0.1+3</f>
        <v>135.3</v>
      </c>
      <c r="E136" s="17">
        <f>D136/D107*100</f>
        <v>0.04891250121106341</v>
      </c>
      <c r="F136" s="6">
        <f t="shared" si="15"/>
        <v>63.82075471698114</v>
      </c>
      <c r="G136" s="6">
        <f>D136/C136*100</f>
        <v>37.200989826780315</v>
      </c>
      <c r="H136" s="65">
        <f t="shared" si="16"/>
        <v>76.69999999999999</v>
      </c>
      <c r="I136" s="65">
        <f t="shared" si="14"/>
        <v>228.39999999999998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0.3+39.3+0.2+2+32.4+0.2-0.1+5.4+0.1</f>
        <v>79.8</v>
      </c>
      <c r="E137" s="111">
        <f>D137/D136*100</f>
        <v>58.980044345897994</v>
      </c>
      <c r="F137" s="1">
        <f t="shared" si="15"/>
        <v>62.49021143304619</v>
      </c>
      <c r="G137" s="1">
        <f>D137/C137*100</f>
        <v>36.47166361974406</v>
      </c>
      <c r="H137" s="48">
        <f t="shared" si="16"/>
        <v>47.900000000000006</v>
      </c>
      <c r="I137" s="48">
        <f t="shared" si="14"/>
        <v>139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0.22135347000394764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0.12472145541623707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</f>
        <v>21421.599999999995</v>
      </c>
      <c r="E143" s="17">
        <f>D143/D107*100</f>
        <v>7.744153998099894</v>
      </c>
      <c r="F143" s="107">
        <f t="shared" si="17"/>
        <v>82.18183771258452</v>
      </c>
      <c r="G143" s="6">
        <f t="shared" si="12"/>
        <v>68.79877700198479</v>
      </c>
      <c r="H143" s="65">
        <f t="shared" si="16"/>
        <v>4644.500000000004</v>
      </c>
      <c r="I143" s="65">
        <f t="shared" si="14"/>
        <v>9715.000000000004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0.7570050076568128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0.21788295994019155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</f>
        <v>221261.7</v>
      </c>
      <c r="E147" s="17">
        <f>D147/D107*100</f>
        <v>79.98864130977049</v>
      </c>
      <c r="F147" s="6">
        <f t="shared" si="17"/>
        <v>89.44510584283154</v>
      </c>
      <c r="G147" s="6">
        <f t="shared" si="12"/>
        <v>56.39360014272879</v>
      </c>
      <c r="H147" s="65">
        <f t="shared" si="16"/>
        <v>26109.79999999999</v>
      </c>
      <c r="I147" s="65">
        <f t="shared" si="14"/>
        <v>171090.8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5.82467272367076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282189.7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795641.7000000001</v>
      </c>
      <c r="E150" s="35">
        <v>100</v>
      </c>
      <c r="F150" s="3">
        <f>D150/B150*100</f>
        <v>89.91312582601095</v>
      </c>
      <c r="G150" s="3">
        <f aca="true" t="shared" si="18" ref="G150:G156">D150/C150*100</f>
        <v>57.00619662710953</v>
      </c>
      <c r="H150" s="51">
        <f aca="true" t="shared" si="19" ref="H150:H156">B150-D150</f>
        <v>89258.79999999993</v>
      </c>
      <c r="I150" s="51">
        <f aca="true" t="shared" si="20" ref="I150:I156">C150-D150</f>
        <v>600069.2000000001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364291.1</v>
      </c>
      <c r="C151" s="64">
        <f>C8+C20+C34+C52+C60+C91+C115+C119+C46+C139+C131+C103</f>
        <v>589171.4999999998</v>
      </c>
      <c r="D151" s="64">
        <f>D8+D20+D34+D52+D60+D91+D115+D119+D46+D139+D131+D103</f>
        <v>355532.9999999998</v>
      </c>
      <c r="E151" s="6">
        <f>D151/D150*100</f>
        <v>44.685063641083644</v>
      </c>
      <c r="F151" s="6">
        <f aca="true" t="shared" si="21" ref="F151:F162">D151/B151*100</f>
        <v>97.59585122996413</v>
      </c>
      <c r="G151" s="6">
        <f t="shared" si="18"/>
        <v>60.34456860184173</v>
      </c>
      <c r="H151" s="65">
        <f t="shared" si="19"/>
        <v>8758.100000000151</v>
      </c>
      <c r="I151" s="76">
        <f t="shared" si="20"/>
        <v>233638.49999999994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69438.1</v>
      </c>
      <c r="C152" s="65">
        <f>C11+C23+C36+C55+C62+C92+C49+C140+C109+C112+C96+C137</f>
        <v>114196.40000000001</v>
      </c>
      <c r="D152" s="65">
        <f>D11+D23+D36+D55+D62+D92+D49+D140+D109+D112+D96+D137</f>
        <v>51877.2</v>
      </c>
      <c r="E152" s="6">
        <f>D152/D150*100</f>
        <v>6.520171077006144</v>
      </c>
      <c r="F152" s="6">
        <f t="shared" si="21"/>
        <v>74.70999350500661</v>
      </c>
      <c r="G152" s="6">
        <f t="shared" si="18"/>
        <v>45.4280520226557</v>
      </c>
      <c r="H152" s="65">
        <f t="shared" si="19"/>
        <v>17560.90000000001</v>
      </c>
      <c r="I152" s="76">
        <f t="shared" si="20"/>
        <v>62319.20000000001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16988.000000000007</v>
      </c>
      <c r="E153" s="6">
        <f>D153/D150*100</f>
        <v>2.1351319318733553</v>
      </c>
      <c r="F153" s="6">
        <f t="shared" si="21"/>
        <v>81.2998013926444</v>
      </c>
      <c r="G153" s="6">
        <f t="shared" si="18"/>
        <v>53.55307706372275</v>
      </c>
      <c r="H153" s="65">
        <f t="shared" si="19"/>
        <v>3907.499999999989</v>
      </c>
      <c r="I153" s="76">
        <f t="shared" si="20"/>
        <v>14733.799999999996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18042.7</v>
      </c>
      <c r="C154" s="64">
        <f>C12+C24+C104+C63+C38+C93+C129+C56</f>
        <v>29347.1</v>
      </c>
      <c r="D154" s="64">
        <f>D12+D24+D104+D63+D38+D93+D129+D56</f>
        <v>12850.2</v>
      </c>
      <c r="E154" s="6">
        <f>D154/D150*100</f>
        <v>1.6150737197409337</v>
      </c>
      <c r="F154" s="6">
        <f t="shared" si="21"/>
        <v>71.22104784760596</v>
      </c>
      <c r="G154" s="6">
        <f t="shared" si="18"/>
        <v>43.78694998824415</v>
      </c>
      <c r="H154" s="65">
        <f t="shared" si="19"/>
        <v>5192.5</v>
      </c>
      <c r="I154" s="76">
        <f t="shared" si="20"/>
        <v>16496.899999999998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12722.600000000002</v>
      </c>
      <c r="E155" s="6">
        <f>D155/D150*100</f>
        <v>1.5990363501561067</v>
      </c>
      <c r="F155" s="6">
        <f t="shared" si="21"/>
        <v>85.34018419516909</v>
      </c>
      <c r="G155" s="6">
        <f t="shared" si="18"/>
        <v>59.89050562300231</v>
      </c>
      <c r="H155" s="65">
        <f t="shared" si="19"/>
        <v>2185.4999999999964</v>
      </c>
      <c r="I155" s="76">
        <f t="shared" si="20"/>
        <v>8520.499999999996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397325.00000000006</v>
      </c>
      <c r="C156" s="64">
        <f>C150-C151-C152-C153-C154-C155</f>
        <v>610031.0000000003</v>
      </c>
      <c r="D156" s="64">
        <f>D150-D151-D152-D153-D154-D155</f>
        <v>345670.70000000024</v>
      </c>
      <c r="E156" s="6">
        <f>D156/D150*100</f>
        <v>43.44552328013982</v>
      </c>
      <c r="F156" s="6">
        <f t="shared" si="21"/>
        <v>86.99948404958162</v>
      </c>
      <c r="G156" s="40">
        <f t="shared" si="18"/>
        <v>56.664448200173446</v>
      </c>
      <c r="H156" s="65">
        <f t="shared" si="19"/>
        <v>51654.299999999814</v>
      </c>
      <c r="I156" s="65">
        <f t="shared" si="20"/>
        <v>264360.3000000001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33+3.1+31.8+118.6+8.5+18.3+41+591.6+0.1+448.4+20+14.4+41.3+31.5+458.7+42.9+92.6+54.3+185.1+276.9+138.9+420.8+189.7+128.4+1374+1199.8+948.5+463.6+2.3+2.2</f>
        <v>7380.300000000001</v>
      </c>
      <c r="E158" s="14"/>
      <c r="F158" s="6">
        <f t="shared" si="21"/>
        <v>30.77946450913337</v>
      </c>
      <c r="G158" s="6">
        <f aca="true" t="shared" si="22" ref="G158:G167">D158/C158*100</f>
        <v>21.15511399792471</v>
      </c>
      <c r="H158" s="65">
        <f>B158-D158</f>
        <v>16597.700000000004</v>
      </c>
      <c r="I158" s="65">
        <f aca="true" t="shared" si="23" ref="I158:I167">C158-D158</f>
        <v>27506.299999999996</v>
      </c>
      <c r="K158" s="43"/>
      <c r="L158" s="43"/>
    </row>
    <row r="159" spans="1:12" ht="18.75">
      <c r="A159" s="20" t="s">
        <v>22</v>
      </c>
      <c r="B159" s="85">
        <f>25703.8-400+720</f>
        <v>26023.8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</f>
        <v>16561</v>
      </c>
      <c r="E159" s="6"/>
      <c r="F159" s="6">
        <f t="shared" si="21"/>
        <v>63.63790069090602</v>
      </c>
      <c r="G159" s="6">
        <f t="shared" si="22"/>
        <v>32.16946222356038</v>
      </c>
      <c r="H159" s="65">
        <f aca="true" t="shared" si="24" ref="H159:H166">B159-D159</f>
        <v>9462.8</v>
      </c>
      <c r="I159" s="65">
        <f t="shared" si="23"/>
        <v>34919.5</v>
      </c>
      <c r="K159" s="43"/>
      <c r="L159" s="43"/>
    </row>
    <row r="160" spans="1:12" ht="18.75">
      <c r="A160" s="20" t="s">
        <v>58</v>
      </c>
      <c r="B160" s="85">
        <f>187976.7-550-29.9-110-17.7+1477-1477-720</f>
        <v>186549.1</v>
      </c>
      <c r="C160" s="64">
        <f>332753.4-60000+332.5-4923.4</f>
        <v>268162.5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</f>
        <v>111731.70000000001</v>
      </c>
      <c r="E160" s="6"/>
      <c r="F160" s="6">
        <f t="shared" si="21"/>
        <v>59.89399037572415</v>
      </c>
      <c r="G160" s="6">
        <f t="shared" si="22"/>
        <v>41.66566913718361</v>
      </c>
      <c r="H160" s="65">
        <f t="shared" si="24"/>
        <v>74817.4</v>
      </c>
      <c r="I160" s="65">
        <f t="shared" si="23"/>
        <v>156430.8</v>
      </c>
      <c r="K160" s="43"/>
      <c r="L160" s="43"/>
    </row>
    <row r="161" spans="1:12" ht="37.5">
      <c r="A161" s="20" t="s">
        <v>67</v>
      </c>
      <c r="B161" s="85">
        <v>1477</v>
      </c>
      <c r="C161" s="64">
        <v>4923.4</v>
      </c>
      <c r="D161" s="64">
        <f>1477</f>
        <v>1477</v>
      </c>
      <c r="E161" s="6"/>
      <c r="F161" s="6">
        <f t="shared" si="21"/>
        <v>100</v>
      </c>
      <c r="G161" s="6">
        <f t="shared" si="22"/>
        <v>29.999593776658408</v>
      </c>
      <c r="H161" s="65">
        <f t="shared" si="24"/>
        <v>0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</f>
        <v>5386.799999999998</v>
      </c>
      <c r="E162" s="17"/>
      <c r="F162" s="6">
        <f t="shared" si="21"/>
        <v>57.8703106871213</v>
      </c>
      <c r="G162" s="6">
        <f t="shared" si="22"/>
        <v>39.371149165698235</v>
      </c>
      <c r="H162" s="65">
        <f t="shared" si="24"/>
        <v>3921.6000000000013</v>
      </c>
      <c r="I162" s="65">
        <f t="shared" si="23"/>
        <v>8295.300000000003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1770964.3000000003</v>
      </c>
      <c r="D167" s="87">
        <f>D150+D158+D162+D163+D159+D166+D165+D160+D164+D161</f>
        <v>938602.2000000002</v>
      </c>
      <c r="E167" s="22"/>
      <c r="F167" s="3">
        <f>D167/B167*100</f>
        <v>82.8124218341594</v>
      </c>
      <c r="G167" s="3">
        <f t="shared" si="22"/>
        <v>52.99949863472686</v>
      </c>
      <c r="H167" s="51">
        <f>B167-D167</f>
        <v>194805.2999999998</v>
      </c>
      <c r="I167" s="51">
        <f t="shared" si="23"/>
        <v>832362.1000000001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795641.7000000001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795641.7000000001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2016-07-27T05:36:34Z</dcterms:modified>
  <cp:category/>
  <cp:version/>
  <cp:contentType/>
  <cp:contentStatus/>
</cp:coreProperties>
</file>